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lix\blog\drafts\컴활2급-재료\"/>
    </mc:Choice>
  </mc:AlternateContent>
  <xr:revisionPtr revIDLastSave="0" documentId="8_{C4E1308F-FA66-41CF-B6D7-BEFD8B53A417}" xr6:coauthVersionLast="47" xr6:coauthVersionMax="47" xr10:uidLastSave="{00000000-0000-0000-0000-000000000000}"/>
  <bookViews>
    <workbookView xWindow="1116" yWindow="1116" windowWidth="15198" windowHeight="7596" xr2:uid="{BC9162E7-A4FF-4889-B713-73C1974EE6E9}"/>
  </bookViews>
  <sheets>
    <sheet name="평가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C18" i="1"/>
  <c r="C17" i="1"/>
  <c r="C15" i="1"/>
  <c r="C14" i="1"/>
  <c r="C13" i="1"/>
  <c r="I11" i="1"/>
  <c r="G11" i="1"/>
  <c r="F11" i="1"/>
  <c r="J11" i="1" s="1" a="1"/>
  <c r="J11" i="1" s="1"/>
  <c r="J10" i="1" a="1"/>
  <c r="J10" i="1" s="1"/>
  <c r="I10" i="1"/>
  <c r="H10" i="1"/>
  <c r="G10" i="1"/>
  <c r="F10" i="1"/>
  <c r="I9" i="1"/>
  <c r="G9" i="1"/>
  <c r="F9" i="1"/>
  <c r="J9" i="1" s="1" a="1"/>
  <c r="J9" i="1" s="1"/>
  <c r="J8" i="1" a="1"/>
  <c r="J8" i="1" s="1"/>
  <c r="I8" i="1"/>
  <c r="G8" i="1"/>
  <c r="F8" i="1"/>
  <c r="H8" i="1" s="1"/>
  <c r="I7" i="1"/>
  <c r="G7" i="1"/>
  <c r="F7" i="1"/>
  <c r="C16" i="1" s="1"/>
  <c r="I6" i="1"/>
  <c r="G6" i="1"/>
  <c r="F6" i="1"/>
  <c r="J6" i="1" s="1" a="1"/>
  <c r="J6" i="1" s="1"/>
  <c r="J5" i="1" a="1"/>
  <c r="J5" i="1" s="1"/>
  <c r="I5" i="1"/>
  <c r="G5" i="1"/>
  <c r="F5" i="1"/>
  <c r="I4" i="1"/>
  <c r="G4" i="1"/>
  <c r="F4" i="1"/>
  <c r="J4" i="1" s="1" a="1"/>
  <c r="J4" i="1" s="1"/>
  <c r="H7" i="1" l="1"/>
  <c r="J7" i="1" a="1"/>
  <c r="J7" i="1" s="1"/>
  <c r="H11" i="1"/>
  <c r="H4" i="1"/>
  <c r="H5" i="1"/>
  <c r="H9" i="1"/>
  <c r="H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<sst xmlns="http://schemas.openxmlformats.org/spreadsheetml/2006/main" count="47" uniqueCount="38">
  <si>
    <t>사내 엑셀 교육 평가표 (연습용 가상 데이터)</t>
  </si>
  <si>
    <t>코드</t>
  </si>
  <si>
    <t>이름</t>
  </si>
  <si>
    <t>부서</t>
  </si>
  <si>
    <t>필기</t>
  </si>
  <si>
    <t>실습</t>
  </si>
  <si>
    <t>평균</t>
  </si>
  <si>
    <t>결과</t>
  </si>
  <si>
    <t>순위</t>
  </si>
  <si>
    <t>반</t>
  </si>
  <si>
    <t>등급</t>
  </si>
  <si>
    <t>S1-01</t>
  </si>
  <si>
    <t>가람</t>
  </si>
  <si>
    <t>영업</t>
  </si>
  <si>
    <t>S2-02</t>
  </si>
  <si>
    <t>나래</t>
  </si>
  <si>
    <t>총무</t>
  </si>
  <si>
    <t>S1-03</t>
  </si>
  <si>
    <t>다솜</t>
  </si>
  <si>
    <t>S3-04</t>
  </si>
  <si>
    <t>라온</t>
  </si>
  <si>
    <t>회계</t>
  </si>
  <si>
    <t>S2-05</t>
  </si>
  <si>
    <t>마루</t>
  </si>
  <si>
    <t>S3-06</t>
  </si>
  <si>
    <t>바다</t>
  </si>
  <si>
    <t>S1-07</t>
  </si>
  <si>
    <t>새봄</t>
  </si>
  <si>
    <t>S2-08</t>
  </si>
  <si>
    <t>아라</t>
  </si>
  <si>
    <t>영업부 인원</t>
  </si>
  <si>
    <t>영업부 필기 합계</t>
  </si>
  <si>
    <t>회계부 수료 인원</t>
  </si>
  <si>
    <t>조회 코드</t>
  </si>
  <si>
    <t>조회 이름</t>
  </si>
  <si>
    <t>회계부 실습 합계</t>
  </si>
  <si>
    <t>없는 코드</t>
  </si>
  <si>
    <t>S9-99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</si>
</sst>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2AB8-5A44-4A91-AB86-10EF9C501F07}">
  <dimension ref="A1:L19"/>
  <sheetViews>
    <sheetView tabSelected="1" workbookViewId="0"/>
  </sheetViews>
  <sheetFormatPr defaultRowHeight="16.5" x14ac:dyDescent="0.7"/>
  <cols>
    <col min="1" max="1" width="45.1484375" bestFit="1" customWidth="1"/>
    <col min="2" max="2" width="5.6484375" bestFit="1" customWidth="1"/>
    <col min="3" max="3" width="8.94921875" bestFit="1" customWidth="1"/>
    <col min="4" max="5" width="4.69921875" bestFit="1" customWidth="1"/>
    <col min="6" max="6" width="4.8984375" bestFit="1" customWidth="1"/>
    <col min="7" max="7" width="6.44921875" bestFit="1" customWidth="1"/>
    <col min="8" max="8" width="4.69921875" bestFit="1" customWidth="1"/>
    <col min="9" max="9" width="6.44921875" bestFit="1" customWidth="1"/>
    <col min="10" max="10" width="4.69921875" bestFit="1" customWidth="1"/>
    <col min="12" max="12" width="4.59765625" bestFit="1" customWidth="1"/>
  </cols>
  <sheetData>
    <row r="1" spans="1:12" ht="19.8" x14ac:dyDescent="0.7">
      <c r="A1" s="3" t="s">
        <v>0</v>
      </c>
    </row>
    <row r="3" spans="1:12" x14ac:dyDescent="0.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L3" s="2" t="s">
        <v>3</v>
      </c>
    </row>
    <row r="4" spans="1:12" x14ac:dyDescent="0.7">
      <c r="A4" s="2" t="s">
        <v>11</v>
      </c>
      <c r="B4" s="2" t="s">
        <v>12</v>
      </c>
      <c r="C4" s="2" t="s">
        <v>13</v>
      </c>
      <c r="D4" s="2">
        <v>82</v>
      </c>
      <c r="E4" s="2">
        <v>76</v>
      </c>
      <c r="F4" s="2">
        <f>ROUND(AVERAGE(D4:E4),1)</f>
        <v>79</v>
      </c>
      <c r="G4" s="2" t="str">
        <f>IF(AND(D4&gt;=60,E4&gt;=60),"수료","재수강")</f>
        <v>수료</v>
      </c>
      <c r="H4" s="2">
        <f>_xlfn.RANK.EQ(F4,$F$4:$F$11)</f>
        <v>4</v>
      </c>
      <c r="I4" s="2" t="str">
        <f>CHOOSE(MID(A4,2,1),"오전반","오후반","저녁반")</f>
        <v>오전반</v>
      </c>
      <c r="J4" s="2" t="str" cm="1">
        <f t="array" ref="J4">_xlfn.IFS(F4&gt;=90,"A",F4&gt;=80,"B",F4&gt;=70,"C",TRUE,"D")</f>
        <v>C</v>
      </c>
      <c r="L4" s="2" t="s">
        <v>21</v>
      </c>
    </row>
    <row r="5" spans="1:12" x14ac:dyDescent="0.7">
      <c r="A5" s="2" t="s">
        <v>14</v>
      </c>
      <c r="B5" s="2" t="s">
        <v>15</v>
      </c>
      <c r="C5" s="2" t="s">
        <v>16</v>
      </c>
      <c r="D5" s="2">
        <v>64</v>
      </c>
      <c r="E5" s="2">
        <v>58</v>
      </c>
      <c r="F5" s="2">
        <f>ROUND(AVERAGE(D5:E5),1)</f>
        <v>61</v>
      </c>
      <c r="G5" s="2" t="str">
        <f>IF(AND(D5&gt;=60,E5&gt;=60),"수료","재수강")</f>
        <v>재수강</v>
      </c>
      <c r="H5" s="2">
        <f>_xlfn.RANK.EQ(F5,$F$4:$F$11)</f>
        <v>7</v>
      </c>
      <c r="I5" s="2" t="str">
        <f>CHOOSE(MID(A5,2,1),"오전반","오후반","저녁반")</f>
        <v>오후반</v>
      </c>
      <c r="J5" s="2" t="str" cm="1">
        <f t="array" ref="J5">_xlfn.IFS(F5&gt;=90,"A",F5&gt;=80,"B",F5&gt;=70,"C",TRUE,"D")</f>
        <v>D</v>
      </c>
    </row>
    <row r="6" spans="1:12" x14ac:dyDescent="0.7">
      <c r="A6" s="2" t="s">
        <v>17</v>
      </c>
      <c r="B6" s="2" t="s">
        <v>18</v>
      </c>
      <c r="C6" s="2" t="s">
        <v>13</v>
      </c>
      <c r="D6" s="2">
        <v>91</v>
      </c>
      <c r="E6" s="2">
        <v>88</v>
      </c>
      <c r="F6" s="2">
        <f>ROUND(AVERAGE(D6:E6),1)</f>
        <v>89.5</v>
      </c>
      <c r="G6" s="2" t="str">
        <f>IF(AND(D6&gt;=60,E6&gt;=60),"수료","재수강")</f>
        <v>수료</v>
      </c>
      <c r="H6" s="2">
        <f>_xlfn.RANK.EQ(F6,$F$4:$F$11)</f>
        <v>2</v>
      </c>
      <c r="I6" s="2" t="str">
        <f>CHOOSE(MID(A6,2,1),"오전반","오후반","저녁반")</f>
        <v>오전반</v>
      </c>
      <c r="J6" s="2" t="str" cm="1">
        <f t="array" ref="J6">_xlfn.IFS(F6&gt;=90,"A",F6&gt;=80,"B",F6&gt;=70,"C",TRUE,"D")</f>
        <v>B</v>
      </c>
    </row>
    <row r="7" spans="1:12" x14ac:dyDescent="0.7">
      <c r="A7" s="2" t="s">
        <v>19</v>
      </c>
      <c r="B7" s="2" t="s">
        <v>20</v>
      </c>
      <c r="C7" s="2" t="s">
        <v>21</v>
      </c>
      <c r="D7" s="2">
        <v>70</v>
      </c>
      <c r="E7" s="2">
        <v>81</v>
      </c>
      <c r="F7" s="2">
        <f>ROUND(AVERAGE(D7:E7),1)</f>
        <v>75.5</v>
      </c>
      <c r="G7" s="2" t="str">
        <f>IF(AND(D7&gt;=60,E7&gt;=60),"수료","재수강")</f>
        <v>수료</v>
      </c>
      <c r="H7" s="2">
        <f>_xlfn.RANK.EQ(F7,$F$4:$F$11)</f>
        <v>5</v>
      </c>
      <c r="I7" s="2" t="str">
        <f>CHOOSE(MID(A7,2,1),"오전반","오후반","저녁반")</f>
        <v>저녁반</v>
      </c>
      <c r="J7" s="2" t="str" cm="1">
        <f t="array" ref="J7">_xlfn.IFS(F7&gt;=90,"A",F7&gt;=80,"B",F7&gt;=70,"C",TRUE,"D")</f>
        <v>C</v>
      </c>
    </row>
    <row r="8" spans="1:12" x14ac:dyDescent="0.7">
      <c r="A8" s="2" t="s">
        <v>22</v>
      </c>
      <c r="B8" s="2" t="s">
        <v>23</v>
      </c>
      <c r="C8" s="2" t="s">
        <v>21</v>
      </c>
      <c r="D8" s="2">
        <v>55</v>
      </c>
      <c r="E8" s="2">
        <v>62</v>
      </c>
      <c r="F8" s="2">
        <f>ROUND(AVERAGE(D8:E8),1)</f>
        <v>58.5</v>
      </c>
      <c r="G8" s="2" t="str">
        <f>IF(AND(D8&gt;=60,E8&gt;=60),"수료","재수강")</f>
        <v>재수강</v>
      </c>
      <c r="H8" s="2">
        <f>_xlfn.RANK.EQ(F8,$F$4:$F$11)</f>
        <v>8</v>
      </c>
      <c r="I8" s="2" t="str">
        <f>CHOOSE(MID(A8,2,1),"오전반","오후반","저녁반")</f>
        <v>오후반</v>
      </c>
      <c r="J8" s="2" t="str" cm="1">
        <f t="array" ref="J8">_xlfn.IFS(F8&gt;=90,"A",F8&gt;=80,"B",F8&gt;=70,"C",TRUE,"D")</f>
        <v>D</v>
      </c>
    </row>
    <row r="9" spans="1:12" x14ac:dyDescent="0.7">
      <c r="A9" s="2" t="s">
        <v>24</v>
      </c>
      <c r="B9" s="2" t="s">
        <v>25</v>
      </c>
      <c r="C9" s="2" t="s">
        <v>16</v>
      </c>
      <c r="D9" s="2">
        <v>88</v>
      </c>
      <c r="E9" s="2">
        <v>79</v>
      </c>
      <c r="F9" s="2">
        <f>ROUND(AVERAGE(D9:E9),1)</f>
        <v>83.5</v>
      </c>
      <c r="G9" s="2" t="str">
        <f>IF(AND(D9&gt;=60,E9&gt;=60),"수료","재수강")</f>
        <v>수료</v>
      </c>
      <c r="H9" s="2">
        <f>_xlfn.RANK.EQ(F9,$F$4:$F$11)</f>
        <v>3</v>
      </c>
      <c r="I9" s="2" t="str">
        <f>CHOOSE(MID(A9,2,1),"오전반","오후반","저녁반")</f>
        <v>저녁반</v>
      </c>
      <c r="J9" s="2" t="str" cm="1">
        <f t="array" ref="J9">_xlfn.IFS(F9&gt;=90,"A",F9&gt;=80,"B",F9&gt;=70,"C",TRUE,"D")</f>
        <v>B</v>
      </c>
    </row>
    <row r="10" spans="1:12" x14ac:dyDescent="0.7">
      <c r="A10" s="2" t="s">
        <v>26</v>
      </c>
      <c r="B10" s="2" t="s">
        <v>27</v>
      </c>
      <c r="C10" s="2" t="s">
        <v>13</v>
      </c>
      <c r="D10" s="2">
        <v>73</v>
      </c>
      <c r="E10" s="2">
        <v>69</v>
      </c>
      <c r="F10" s="2">
        <f>ROUND(AVERAGE(D10:E10),1)</f>
        <v>71</v>
      </c>
      <c r="G10" s="2" t="str">
        <f>IF(AND(D10&gt;=60,E10&gt;=60),"수료","재수강")</f>
        <v>수료</v>
      </c>
      <c r="H10" s="2">
        <f>_xlfn.RANK.EQ(F10,$F$4:$F$11)</f>
        <v>6</v>
      </c>
      <c r="I10" s="2" t="str">
        <f>CHOOSE(MID(A10,2,1),"오전반","오후반","저녁반")</f>
        <v>오전반</v>
      </c>
      <c r="J10" s="2" t="str" cm="1">
        <f t="array" ref="J10">_xlfn.IFS(F10&gt;=90,"A",F10&gt;=80,"B",F10&gt;=70,"C",TRUE,"D")</f>
        <v>C</v>
      </c>
    </row>
    <row r="11" spans="1:12" x14ac:dyDescent="0.7">
      <c r="A11" s="2" t="s">
        <v>28</v>
      </c>
      <c r="B11" s="2" t="s">
        <v>29</v>
      </c>
      <c r="C11" s="2" t="s">
        <v>21</v>
      </c>
      <c r="D11" s="2">
        <v>95</v>
      </c>
      <c r="E11" s="2">
        <v>90</v>
      </c>
      <c r="F11" s="2">
        <f>ROUND(AVERAGE(D11:E11),1)</f>
        <v>92.5</v>
      </c>
      <c r="G11" s="2" t="str">
        <f>IF(AND(D11&gt;=60,E11&gt;=60),"수료","재수강")</f>
        <v>수료</v>
      </c>
      <c r="H11" s="2">
        <f>_xlfn.RANK.EQ(F11,$F$4:$F$11)</f>
        <v>1</v>
      </c>
      <c r="I11" s="2" t="str">
        <f>CHOOSE(MID(A11,2,1),"오전반","오후반","저녁반")</f>
        <v>오후반</v>
      </c>
      <c r="J11" s="2" t="str" cm="1">
        <f t="array" ref="J11">_xlfn.IFS(F11&gt;=90,"A",F11&gt;=80,"B",F11&gt;=70,"C",TRUE,"D")</f>
        <v>A</v>
      </c>
    </row>
    <row r="13" spans="1:12" x14ac:dyDescent="0.7">
      <c r="A13" s="2" t="s">
        <v>30</v>
      </c>
      <c r="B13" s="2"/>
      <c r="C13" s="2">
        <f>COUNTIF($C$4:$C$11,"영업")</f>
        <v>3</v>
      </c>
    </row>
    <row r="14" spans="1:12" x14ac:dyDescent="0.7">
      <c r="A14" s="2" t="s">
        <v>31</v>
      </c>
      <c r="B14" s="2"/>
      <c r="C14" s="2">
        <f>SUMIF($C$4:$C$11,"영업",$D$4:$D$11)</f>
        <v>246</v>
      </c>
    </row>
    <row r="15" spans="1:12" x14ac:dyDescent="0.7">
      <c r="A15" s="2" t="s">
        <v>32</v>
      </c>
      <c r="B15" s="2"/>
      <c r="C15" s="2">
        <f>COUNTIFS($C$4:$C$11,"회계",$G$4:$G$11,"수료")</f>
        <v>2</v>
      </c>
    </row>
    <row r="16" spans="1:12" x14ac:dyDescent="0.7">
      <c r="A16" s="2" t="s">
        <v>33</v>
      </c>
      <c r="B16" s="2" t="s">
        <v>19</v>
      </c>
      <c r="C16" s="2">
        <f>VLOOKUP(B16,$A$4:$J$11,6,FALSE)</f>
        <v>75.5</v>
      </c>
    </row>
    <row r="17" spans="1:3" x14ac:dyDescent="0.7">
      <c r="A17" s="2" t="s">
        <v>34</v>
      </c>
      <c r="B17" s="2" t="s">
        <v>25</v>
      </c>
      <c r="C17" s="2" t="str">
        <f>INDEX($A$4:$A$11,MATCH(B17,$B$4:$B$11,0))</f>
        <v>S3-06</v>
      </c>
    </row>
    <row r="18" spans="1:3" x14ac:dyDescent="0.7">
      <c r="A18" s="2" t="s">
        <v>35</v>
      </c>
      <c r="B18" s="2"/>
      <c r="C18" s="2">
        <f>DSUM($A$3:$J$11,5,L3:L4)</f>
        <v>233</v>
      </c>
    </row>
    <row r="19" spans="1:3" x14ac:dyDescent="0.7">
      <c r="A19" s="2" t="s">
        <v>36</v>
      </c>
      <c r="B19" s="2" t="s">
        <v>37</v>
      </c>
      <c r="C19" s="2" t="str">
        <f>IFERROR(VLOOKUP(B19,$A$4:$J$11,6,FALSE),"코드 없음")</f>
        <v>코드 없음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평가표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정우 김</dc:creator>
  <cp:lastModifiedBy>정우 김</cp:lastModifiedBy>
  <dcterms:created xsi:type="dcterms:W3CDTF">2026-10-08T04:13:20Z</dcterms:created>
  <dcterms:modified xsi:type="dcterms:W3CDTF">2026-10-08T04:13:21Z</dcterms:modified>
</cp:coreProperties>
</file>